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Gewerbe und Sport\Gewerbe\YES SPORT\Ötztal Radmarathon\"/>
    </mc:Choice>
  </mc:AlternateContent>
  <xr:revisionPtr revIDLastSave="0" documentId="8_{5FFABB24-32B6-4DF7-A787-675859DCF9B3}" xr6:coauthVersionLast="47" xr6:coauthVersionMax="47" xr10:uidLastSave="{00000000-0000-0000-0000-000000000000}"/>
  <bookViews>
    <workbookView xWindow="-108" yWindow="-108" windowWidth="23256" windowHeight="12576" xr2:uid="{DE514FE8-A38E-40B5-9CFD-BA843770FD6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G19" i="1" s="1"/>
  <c r="F23" i="1"/>
  <c r="F22" i="1"/>
  <c r="F21" i="1"/>
  <c r="F20" i="1"/>
  <c r="F19" i="1"/>
  <c r="E23" i="1"/>
  <c r="G23" i="1" s="1"/>
  <c r="E22" i="1"/>
  <c r="G22" i="1" s="1"/>
  <c r="E21" i="1"/>
  <c r="G21" i="1" s="1"/>
  <c r="E20" i="1"/>
  <c r="G20" i="1" s="1"/>
</calcChain>
</file>

<file path=xl/sharedStrings.xml><?xml version="1.0" encoding="utf-8"?>
<sst xmlns="http://schemas.openxmlformats.org/spreadsheetml/2006/main" count="22" uniqueCount="22">
  <si>
    <t>Kühtai</t>
  </si>
  <si>
    <t xml:space="preserve">Brenner </t>
  </si>
  <si>
    <t>ca. 70% von der IAS</t>
  </si>
  <si>
    <t>Jaufenpass</t>
  </si>
  <si>
    <t>IAS</t>
  </si>
  <si>
    <t>W/kg</t>
  </si>
  <si>
    <t>kg</t>
  </si>
  <si>
    <t>Timml 1 bis Schönau</t>
  </si>
  <si>
    <t>Timml 2 ab Schönau</t>
  </si>
  <si>
    <t>Watt</t>
  </si>
  <si>
    <t>Gewicht</t>
  </si>
  <si>
    <t>© Michael Flir, 2025</t>
  </si>
  <si>
    <t xml:space="preserve"> Dieses Dokument ist urheberrechtlich geschützt. Die Vervielfältigung oder Weitergabe ist ohne ausdrückliche Zustimmung nicht gestattet.</t>
  </si>
  <si>
    <t>ca. 80-85% der IAS</t>
  </si>
  <si>
    <t>ca. 78-82% der IAS</t>
  </si>
  <si>
    <t>ca. 75-85% der IAS</t>
  </si>
  <si>
    <t>Eingabefelder</t>
  </si>
  <si>
    <t xml:space="preserve"> WATT VON-BIS</t>
  </si>
  <si>
    <t xml:space="preserve">Anmerkung: </t>
  </si>
  <si>
    <t>ca. 80-87% von der IAS</t>
  </si>
  <si>
    <t>wird, desto knapper kann es werden, dies durchzuhalten.“</t>
  </si>
  <si>
    <t xml:space="preserve">„Die Wattspanne reicht von defensiver bis aggressiver Fahrweise; je aggressiver gefahren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</si>
</sst>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8" xfId="0" applyFont="1" applyBorder="1"/>
    <xf numFmtId="0" fontId="2" fillId="0" borderId="5" xfId="0" applyFont="1" applyBorder="1"/>
    <xf numFmtId="0" fontId="3" fillId="0" borderId="1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10" xfId="0" applyBorder="1"/>
    <xf numFmtId="0" fontId="0" fillId="2" borderId="0" xfId="0" applyFill="1"/>
    <xf numFmtId="0" fontId="4" fillId="0" borderId="0" xfId="0" applyFont="1"/>
    <xf numFmtId="0" fontId="3" fillId="0" borderId="9" xfId="0" applyFont="1" applyBorder="1"/>
    <xf numFmtId="0" fontId="2" fillId="0" borderId="7" xfId="0" applyFont="1" applyBorder="1"/>
    <xf numFmtId="0" fontId="2" fillId="0" borderId="1" xfId="0" applyFont="1" applyBorder="1"/>
    <xf numFmtId="0" fontId="5" fillId="0" borderId="0" xfId="0" applyFont="1"/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1" fontId="3" fillId="3" borderId="9" xfId="0" applyNumberFormat="1" applyFont="1" applyFill="1" applyBorder="1"/>
    <xf numFmtId="1" fontId="3" fillId="3" borderId="12" xfId="0" applyNumberFormat="1" applyFont="1" applyFill="1" applyBorder="1"/>
    <xf numFmtId="164" fontId="3" fillId="3" borderId="12" xfId="0" applyNumberFormat="1" applyFont="1" applyFill="1" applyBorder="1"/>
    <xf numFmtId="1" fontId="3" fillId="3" borderId="5" xfId="0" applyNumberFormat="1" applyFont="1" applyFill="1" applyBorder="1"/>
    <xf numFmtId="1" fontId="3" fillId="3" borderId="13" xfId="0" applyNumberFormat="1" applyFont="1" applyFill="1" applyBorder="1"/>
    <xf numFmtId="164" fontId="3" fillId="3" borderId="13" xfId="0" applyNumberFormat="1" applyFont="1" applyFill="1" applyBorder="1"/>
    <xf numFmtId="0" fontId="6" fillId="0" borderId="0" xfId="0" applyFont="1"/>
    <xf numFmtId="0" fontId="7" fillId="0" borderId="0" xfId="0" applyFont="1"/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60961</xdr:rowOff>
    </xdr:from>
    <xdr:to>
      <xdr:col>6</xdr:col>
      <xdr:colOff>548640</xdr:colOff>
      <xdr:row>15</xdr:row>
      <xdr:rowOff>373381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057B2EF-1220-6403-7B94-107F834CC1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10" b="1244"/>
        <a:stretch>
          <a:fillRect/>
        </a:stretch>
      </xdr:blipFill>
      <xdr:spPr bwMode="auto">
        <a:xfrm>
          <a:off x="7620" y="60961"/>
          <a:ext cx="5913120" cy="431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92746</xdr:colOff>
      <xdr:row>0</xdr:row>
      <xdr:rowOff>15240</xdr:rowOff>
    </xdr:from>
    <xdr:ext cx="2953949" cy="1094274"/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FE00222E-3F61-8F0B-567A-495BB8D38464}"/>
            </a:ext>
          </a:extLst>
        </xdr:cNvPr>
        <xdr:cNvSpPr/>
      </xdr:nvSpPr>
      <xdr:spPr>
        <a:xfrm>
          <a:off x="92746" y="15240"/>
          <a:ext cx="2953949" cy="10942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Pacing-Strategie</a:t>
          </a:r>
        </a:p>
        <a:p>
          <a:pPr algn="l"/>
          <a:r>
            <a:rPr lang="de-DE" sz="32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  </a:t>
          </a:r>
          <a:r>
            <a:rPr lang="de-DE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Ötztaler</a:t>
          </a:r>
        </a:p>
      </xdr:txBody>
    </xdr:sp>
    <xdr:clientData/>
  </xdr:oneCellAnchor>
  <xdr:twoCellAnchor editAs="oneCell">
    <xdr:from>
      <xdr:col>1</xdr:col>
      <xdr:colOff>693420</xdr:colOff>
      <xdr:row>23</xdr:row>
      <xdr:rowOff>152401</xdr:rowOff>
    </xdr:from>
    <xdr:to>
      <xdr:col>6</xdr:col>
      <xdr:colOff>53340</xdr:colOff>
      <xdr:row>29</xdr:row>
      <xdr:rowOff>92343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6445A38-587A-A997-35C8-1BAC31166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6697981"/>
          <a:ext cx="2720340" cy="94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32</xdr:row>
      <xdr:rowOff>0</xdr:rowOff>
    </xdr:from>
    <xdr:ext cx="5951220" cy="655885"/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5F400A9-66DF-42C9-9527-74509315AE89}"/>
            </a:ext>
          </a:extLst>
        </xdr:cNvPr>
        <xdr:cNvSpPr/>
      </xdr:nvSpPr>
      <xdr:spPr>
        <a:xfrm>
          <a:off x="0" y="7886700"/>
          <a:ext cx="5951220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3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RACE and SMILE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BD9E-E066-4100-A468-FDC1C749183C}">
  <sheetPr codeName="Tabelle1"/>
  <dimension ref="A1:G38"/>
  <sheetViews>
    <sheetView tabSelected="1" workbookViewId="0">
      <selection activeCell="K20" sqref="K20"/>
    </sheetView>
  </sheetViews>
  <sheetFormatPr baseColWidth="10" defaultRowHeight="14.4" x14ac:dyDescent="0.3"/>
  <cols>
    <col min="1" max="1" width="29.33203125" customWidth="1"/>
    <col min="5" max="5" width="6.88671875" customWidth="1"/>
    <col min="6" max="6" width="7.44140625" customWidth="1"/>
    <col min="7" max="7" width="8.44140625" customWidth="1"/>
  </cols>
  <sheetData>
    <row r="1" spans="1:3" ht="21" x14ac:dyDescent="0.4">
      <c r="A1" s="12"/>
      <c r="B1" s="1"/>
      <c r="C1" s="1"/>
    </row>
    <row r="2" spans="1:3" ht="21" x14ac:dyDescent="0.4">
      <c r="A2" s="12"/>
      <c r="B2" s="1"/>
      <c r="C2" s="1"/>
    </row>
    <row r="3" spans="1:3" ht="21" x14ac:dyDescent="0.4">
      <c r="A3" s="12"/>
      <c r="B3" s="1"/>
      <c r="C3" s="1"/>
    </row>
    <row r="4" spans="1:3" ht="21" x14ac:dyDescent="0.4">
      <c r="A4" s="12"/>
      <c r="B4" s="1"/>
      <c r="C4" s="1"/>
    </row>
    <row r="5" spans="1:3" ht="21" x14ac:dyDescent="0.4">
      <c r="A5" s="12"/>
      <c r="B5" s="1"/>
      <c r="C5" s="1"/>
    </row>
    <row r="6" spans="1:3" ht="21" x14ac:dyDescent="0.4">
      <c r="A6" s="12"/>
      <c r="B6" s="1"/>
      <c r="C6" s="1"/>
    </row>
    <row r="7" spans="1:3" ht="21" x14ac:dyDescent="0.4">
      <c r="A7" s="12"/>
      <c r="B7" s="1"/>
      <c r="C7" s="1"/>
    </row>
    <row r="8" spans="1:3" ht="21" x14ac:dyDescent="0.4">
      <c r="A8" s="12"/>
      <c r="B8" s="1"/>
      <c r="C8" s="1"/>
    </row>
    <row r="9" spans="1:3" ht="21" x14ac:dyDescent="0.4">
      <c r="A9" s="12"/>
      <c r="B9" s="1"/>
      <c r="C9" s="1"/>
    </row>
    <row r="10" spans="1:3" ht="21" x14ac:dyDescent="0.4">
      <c r="A10" s="12"/>
      <c r="B10" s="1"/>
      <c r="C10" s="1"/>
    </row>
    <row r="11" spans="1:3" ht="21" x14ac:dyDescent="0.4">
      <c r="A11" s="12"/>
      <c r="B11" s="1"/>
      <c r="C11" s="1"/>
    </row>
    <row r="12" spans="1:3" ht="21" x14ac:dyDescent="0.4">
      <c r="A12" s="12"/>
      <c r="B12" s="1"/>
      <c r="C12" s="1"/>
    </row>
    <row r="13" spans="1:3" ht="21" x14ac:dyDescent="0.4">
      <c r="A13" s="12"/>
      <c r="B13" s="1"/>
      <c r="C13" s="1"/>
    </row>
    <row r="14" spans="1:3" ht="21" x14ac:dyDescent="0.4">
      <c r="A14" s="12"/>
      <c r="B14" s="1"/>
      <c r="C14" s="1"/>
    </row>
    <row r="15" spans="1:3" ht="21" x14ac:dyDescent="0.4">
      <c r="A15" s="12"/>
      <c r="B15" s="1"/>
      <c r="C15" s="1"/>
    </row>
    <row r="16" spans="1:3" ht="36.6" customHeight="1" thickBot="1" x14ac:dyDescent="0.45">
      <c r="A16" s="1"/>
      <c r="B16" s="1"/>
      <c r="C16" s="1"/>
    </row>
    <row r="17" spans="1:7" ht="21.6" thickBot="1" x14ac:dyDescent="0.45">
      <c r="A17" s="2" t="s">
        <v>10</v>
      </c>
      <c r="B17" s="28">
        <v>70</v>
      </c>
      <c r="C17" s="15" t="s">
        <v>6</v>
      </c>
      <c r="D17" s="3"/>
      <c r="E17" s="3"/>
      <c r="F17" s="3"/>
      <c r="G17" s="4"/>
    </row>
    <row r="18" spans="1:7" ht="21.6" thickBot="1" x14ac:dyDescent="0.45">
      <c r="A18" s="13" t="s">
        <v>4</v>
      </c>
      <c r="B18" s="29">
        <v>250</v>
      </c>
      <c r="C18" s="14" t="s">
        <v>9</v>
      </c>
      <c r="D18" s="17"/>
      <c r="E18" s="19" t="s">
        <v>17</v>
      </c>
      <c r="F18" s="18"/>
      <c r="G18" s="18" t="s">
        <v>5</v>
      </c>
    </row>
    <row r="19" spans="1:7" ht="21.6" thickBot="1" x14ac:dyDescent="0.45">
      <c r="A19" s="7" t="s">
        <v>0</v>
      </c>
      <c r="B19" s="8" t="s">
        <v>19</v>
      </c>
      <c r="C19" s="9"/>
      <c r="D19" s="10"/>
      <c r="E19" s="20">
        <f>SUM(B18*0.8)</f>
        <v>200</v>
      </c>
      <c r="F19" s="21">
        <f>SUM(B18*0.87)</f>
        <v>217.5</v>
      </c>
      <c r="G19" s="22">
        <f>SUM(E19/B17)</f>
        <v>2.8571428571428572</v>
      </c>
    </row>
    <row r="20" spans="1:7" ht="21.6" thickBot="1" x14ac:dyDescent="0.45">
      <c r="A20" s="5" t="s">
        <v>1</v>
      </c>
      <c r="B20" s="6" t="s">
        <v>2</v>
      </c>
      <c r="C20" s="1"/>
      <c r="E20" s="23">
        <f>SUM(B18*0.7)</f>
        <v>175</v>
      </c>
      <c r="F20" s="24">
        <f>SUM(B18*0.7)</f>
        <v>175</v>
      </c>
      <c r="G20" s="25">
        <f>SUM(E20/B17)</f>
        <v>2.5</v>
      </c>
    </row>
    <row r="21" spans="1:7" ht="21.6" thickBot="1" x14ac:dyDescent="0.45">
      <c r="A21" s="7" t="s">
        <v>3</v>
      </c>
      <c r="B21" s="8" t="s">
        <v>13</v>
      </c>
      <c r="C21" s="9"/>
      <c r="D21" s="10"/>
      <c r="E21" s="20">
        <f>SUM(B18*0.8)</f>
        <v>200</v>
      </c>
      <c r="F21" s="21">
        <f>SUM(B18*0.85)</f>
        <v>212.5</v>
      </c>
      <c r="G21" s="22">
        <f>SUM(E21/B17)</f>
        <v>2.8571428571428572</v>
      </c>
    </row>
    <row r="22" spans="1:7" ht="21.6" thickBot="1" x14ac:dyDescent="0.45">
      <c r="A22" s="5" t="s">
        <v>7</v>
      </c>
      <c r="B22" s="6" t="s">
        <v>14</v>
      </c>
      <c r="C22" s="1"/>
      <c r="E22" s="23">
        <f>SUM(B18*0.78)</f>
        <v>195</v>
      </c>
      <c r="F22" s="24">
        <f>SUM(B18*0.82)</f>
        <v>205</v>
      </c>
      <c r="G22" s="25">
        <f>SUM(E22/B17)</f>
        <v>2.7857142857142856</v>
      </c>
    </row>
    <row r="23" spans="1:7" ht="21.6" thickBot="1" x14ac:dyDescent="0.45">
      <c r="A23" s="7" t="s">
        <v>8</v>
      </c>
      <c r="B23" s="8" t="s">
        <v>15</v>
      </c>
      <c r="C23" s="9"/>
      <c r="D23" s="10"/>
      <c r="E23" s="20">
        <f>SUM(B18*0.75)</f>
        <v>187.5</v>
      </c>
      <c r="F23" s="21">
        <f>SUM(B18*0.85)</f>
        <v>212.5</v>
      </c>
      <c r="G23" s="22">
        <f>SUM(E23/B17)</f>
        <v>2.6785714285714284</v>
      </c>
    </row>
    <row r="26" spans="1:7" x14ac:dyDescent="0.3">
      <c r="A26" s="11" t="s">
        <v>16</v>
      </c>
    </row>
    <row r="28" spans="1:7" ht="7.2" customHeight="1" x14ac:dyDescent="0.3"/>
    <row r="30" spans="1:7" ht="15.6" x14ac:dyDescent="0.3">
      <c r="A30" s="26" t="s">
        <v>18</v>
      </c>
    </row>
    <row r="31" spans="1:7" ht="15.6" x14ac:dyDescent="0.3">
      <c r="A31" s="27" t="s">
        <v>21</v>
      </c>
    </row>
    <row r="32" spans="1:7" ht="15.6" x14ac:dyDescent="0.3">
      <c r="A32" s="27" t="s">
        <v>20</v>
      </c>
    </row>
    <row r="37" spans="1:1" x14ac:dyDescent="0.3">
      <c r="A37" s="16" t="s">
        <v>11</v>
      </c>
    </row>
    <row r="38" spans="1:1" x14ac:dyDescent="0.3">
      <c r="A38" s="16" t="s">
        <v>12</v>
      </c>
    </row>
  </sheetData>
  <sheetProtection algorithmName="SHA-512" hashValue="vQNffS+g2+WhM8f16fy0L01kJUKCOitCalXB5D8fdHRvL+uKMH3qqKLRXjlSw9aJGVKSI7bs953K/t4j7c6MKg==" saltValue="dt9k6jx/rMXOfUZcbBxuvQ==" spinCount="100000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Flir</dc:creator>
  <cp:lastModifiedBy>Michael Flir</cp:lastModifiedBy>
  <cp:lastPrinted>2025-08-27T09:09:57Z</cp:lastPrinted>
  <dcterms:created xsi:type="dcterms:W3CDTF">2023-07-04T14:01:08Z</dcterms:created>
  <dcterms:modified xsi:type="dcterms:W3CDTF">2025-08-27T09:28:15Z</dcterms:modified>
</cp:coreProperties>
</file>